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20" windowHeight="10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11" i="1" l="1"/>
  <c r="E56" i="1"/>
  <c r="D11" i="1" l="1"/>
  <c r="E23" i="1"/>
  <c r="E27" i="1" s="1"/>
  <c r="E53" i="1" l="1"/>
  <c r="E52" i="1"/>
  <c r="E51" i="1"/>
  <c r="E41" i="1"/>
  <c r="E33" i="1"/>
  <c r="C6" i="1"/>
  <c r="C11" i="1" s="1"/>
  <c r="E50" i="1" l="1"/>
  <c r="E12" i="1"/>
  <c r="E36" i="1" l="1"/>
</calcChain>
</file>

<file path=xl/sharedStrings.xml><?xml version="1.0" encoding="utf-8"?>
<sst xmlns="http://schemas.openxmlformats.org/spreadsheetml/2006/main" count="50" uniqueCount="46">
  <si>
    <t>Виды услуг, оказанные собственниками:</t>
  </si>
  <si>
    <t>Начислено</t>
  </si>
  <si>
    <t>Оплачено</t>
  </si>
  <si>
    <t>ИТОГО:</t>
  </si>
  <si>
    <t>№ п/п</t>
  </si>
  <si>
    <t>Наименование вида работы (услуги)</t>
  </si>
  <si>
    <t>Содержание общего имущества МКД:</t>
  </si>
  <si>
    <r>
      <t>Содержание земельного участка (</t>
    </r>
    <r>
      <rPr>
        <i/>
        <sz val="10"/>
        <color theme="1"/>
        <rFont val="Times New Roman"/>
        <family val="1"/>
        <charset val="204"/>
      </rPr>
      <t>подметание земельного участка,уборка мусора с газонов, очистка и покраска урн, уборка снега и наледи</t>
    </r>
    <r>
      <rPr>
        <b/>
        <i/>
        <sz val="10"/>
        <color theme="1"/>
        <rFont val="Times New Roman"/>
        <family val="1"/>
        <charset val="204"/>
      </rPr>
      <t>)</t>
    </r>
  </si>
  <si>
    <t>I. КОНСТРУКТИВНЫЕ ЭЛЕМЕНТЫ:</t>
  </si>
  <si>
    <t>Работы по текущему ремонту подъездов</t>
  </si>
  <si>
    <t>Итого:</t>
  </si>
  <si>
    <t>II.ВНУТРИДОМОВОЕ ИНЖЕНЕРНОЕ ОБОРУДОВАНИЕ И ТЕХНИЧЕСКИЕ УСТРОЙСТВА</t>
  </si>
  <si>
    <t>Работы, выполняемые в целях надлежащего содержания системы внутридомового газового оборудования в МКД.</t>
  </si>
  <si>
    <t>услуги сторонних организаций:</t>
  </si>
  <si>
    <t>Работы, выполняемые в целях надлежащего содержания лифтов</t>
  </si>
  <si>
    <t>Техническое обслуживание(ООО "Электросталь Лифт")</t>
  </si>
  <si>
    <t>Освидетельствование лифтов (ООО "Московия Эксперт")</t>
  </si>
  <si>
    <t>Дератизация и дезинсекция помещений, входящих в состав общего имущества МКД</t>
  </si>
  <si>
    <r>
      <t>Диспетчерское обслуживание (</t>
    </r>
    <r>
      <rPr>
        <i/>
        <sz val="10"/>
        <color theme="1"/>
        <rFont val="Times New Roman"/>
        <family val="1"/>
        <charset val="204"/>
      </rPr>
      <t>ООО</t>
    </r>
    <r>
      <rPr>
        <b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ЕДС ЖКХ-Восток"</t>
    </r>
    <r>
      <rPr>
        <b/>
        <sz val="10"/>
        <color theme="1"/>
        <rFont val="Times New Roman"/>
        <family val="1"/>
        <charset val="204"/>
      </rPr>
      <t>)</t>
    </r>
  </si>
  <si>
    <r>
      <t>Паспортно-регистрационное обслуживание (</t>
    </r>
    <r>
      <rPr>
        <i/>
        <sz val="10"/>
        <color theme="1"/>
        <rFont val="Times New Roman"/>
        <family val="1"/>
        <charset val="204"/>
      </rPr>
      <t>ООО</t>
    </r>
    <r>
      <rPr>
        <b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МФЦ"</t>
    </r>
    <r>
      <rPr>
        <b/>
        <sz val="10"/>
        <color theme="1"/>
        <rFont val="Times New Roman"/>
        <family val="1"/>
        <charset val="204"/>
      </rPr>
      <t>)</t>
    </r>
  </si>
  <si>
    <t xml:space="preserve">Аварийное обслуживание МКД </t>
  </si>
  <si>
    <t>Всего содержание общего имущества МКД с КУ на содержание общего имущества:</t>
  </si>
  <si>
    <t>Содержание ж/ф в т.ч. ОДН</t>
  </si>
  <si>
    <t xml:space="preserve">Горячее водоснабжение </t>
  </si>
  <si>
    <t>Отопление</t>
  </si>
  <si>
    <t>Холодное водоснабжение и водоотведение</t>
  </si>
  <si>
    <t>Коммунальные услуги :</t>
  </si>
  <si>
    <t>Горячее водоснабжение</t>
  </si>
  <si>
    <r>
      <t>Потребление электроэнергии на ОДН (</t>
    </r>
    <r>
      <rPr>
        <i/>
        <sz val="10"/>
        <color theme="1"/>
        <rFont val="Times New Roman"/>
        <family val="1"/>
        <charset val="204"/>
      </rPr>
      <t>АО "Мосэнергосбыт"</t>
    </r>
    <r>
      <rPr>
        <b/>
        <sz val="10"/>
        <color theme="1"/>
        <rFont val="Times New Roman"/>
        <family val="1"/>
        <charset val="204"/>
      </rPr>
      <t>)</t>
    </r>
  </si>
  <si>
    <r>
      <t>Обслуживание внутридомовой системы: (</t>
    </r>
    <r>
      <rPr>
        <i/>
        <sz val="10"/>
        <color theme="1"/>
        <rFont val="Times New Roman"/>
        <family val="1"/>
        <charset val="204"/>
      </rPr>
      <t xml:space="preserve"> подготовка к отпительному сезону,холодного, горячего водоснабжения, системы теплоснабжения, электрооборудования, в т.ч. замена труб, смена кранов, вентилей</t>
    </r>
    <r>
      <rPr>
        <b/>
        <sz val="10"/>
        <color theme="1"/>
        <rFont val="Times New Roman"/>
        <family val="1"/>
        <charset val="204"/>
      </rPr>
      <t xml:space="preserve">). </t>
    </r>
  </si>
  <si>
    <t>Коммунальные услуги:</t>
  </si>
  <si>
    <t>Техобслуживание газового оборудования,Обследование ,ремонт и устранение завалов вентиляционных каналов и дымоходо (ООО "ГИС")</t>
  </si>
  <si>
    <t>Дератизационная обработка, езинсекционная обработка (ООО "ДЭЗ")</t>
  </si>
  <si>
    <r>
      <t xml:space="preserve">Расчетно-кассовое обслуживание </t>
    </r>
    <r>
      <rPr>
        <i/>
        <sz val="10"/>
        <color theme="1"/>
        <rFont val="Times New Roman"/>
        <family val="1"/>
        <charset val="204"/>
      </rPr>
      <t>(ООО "РЦУ, МособлЕИРЦ")</t>
    </r>
  </si>
  <si>
    <r>
      <t>Содержание мест общего пользования (</t>
    </r>
    <r>
      <rPr>
        <i/>
        <sz val="10"/>
        <color theme="1"/>
        <rFont val="Times New Roman"/>
        <family val="1"/>
        <charset val="204"/>
      </rPr>
      <t>влажное подметание лестничных проемов и маршей, влажная уборка кабин лифтов, обслуживание мусоропроводов и мусорокамер,протирка пыли с подоконников)</t>
    </r>
  </si>
  <si>
    <t xml:space="preserve"> Ремонт межпанельных швов</t>
  </si>
  <si>
    <t>Замена окон</t>
  </si>
  <si>
    <t>Работы,выполняемые в отношении фундамента, подвала, стен, перекрытий и покрытий, крыши, лестниц, фасада, внутренней отделки, полов, оконных и дверных заполнений и т.п.:</t>
  </si>
  <si>
    <t>Аренда нежилого помещения</t>
  </si>
  <si>
    <t>S общая 7992,4</t>
  </si>
  <si>
    <t>Задолженность за КУ собственников и нанимателей с 01.01.2020г.</t>
  </si>
  <si>
    <t>Стоимость работы, услуги, за 2020г. руб.</t>
  </si>
  <si>
    <t>Задолженность</t>
  </si>
  <si>
    <t>Задолженность за КУ собственников и нанимателей на 31.12.2020г.</t>
  </si>
  <si>
    <t>ОТЧЕТ ЗА 2020г. ПО СОДЕРЖАНИЮ И РЕМОНТУ ОБЩЕГО ИМУЩЕСТВА МКД ПО АДРЕСУ: ПР ЛЕНИНА д.6</t>
  </si>
  <si>
    <t>Общеэксплуатационные работы (в т.ч. Аренда помещений и коммун.услуги)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</si>
</sst>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;[Red]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8" fillId="0" borderId="0" xfId="0" applyFont="1"/>
    <xf numFmtId="0" fontId="7" fillId="0" borderId="14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4" fontId="7" fillId="0" borderId="0" xfId="0" applyNumberFormat="1" applyFont="1" applyBorder="1"/>
    <xf numFmtId="0" fontId="7" fillId="0" borderId="0" xfId="0" applyFont="1" applyFill="1" applyAlignment="1">
      <alignment horizontal="center" vertical="top"/>
    </xf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7" fillId="0" borderId="0" xfId="0" applyFont="1"/>
    <xf numFmtId="4" fontId="7" fillId="0" borderId="0" xfId="0" applyNumberFormat="1" applyFont="1"/>
    <xf numFmtId="4" fontId="6" fillId="0" borderId="18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top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4" fontId="7" fillId="0" borderId="6" xfId="0" applyNumberFormat="1" applyFont="1" applyBorder="1"/>
    <xf numFmtId="2" fontId="10" fillId="0" borderId="33" xfId="0" applyNumberFormat="1" applyFont="1" applyBorder="1" applyAlignment="1">
      <alignment horizontal="left" vertical="center" wrapText="1"/>
    </xf>
    <xf numFmtId="2" fontId="6" fillId="0" borderId="34" xfId="0" applyNumberFormat="1" applyFont="1" applyBorder="1" applyAlignment="1">
      <alignment horizontal="left" vertical="center" wrapText="1"/>
    </xf>
    <xf numFmtId="2" fontId="6" fillId="0" borderId="35" xfId="0" applyNumberFormat="1" applyFont="1" applyBorder="1" applyAlignment="1">
      <alignment horizontal="left" vertical="center" wrapText="1"/>
    </xf>
    <xf numFmtId="4" fontId="7" fillId="0" borderId="28" xfId="0" applyNumberFormat="1" applyFont="1" applyBorder="1"/>
    <xf numFmtId="4" fontId="6" fillId="0" borderId="18" xfId="0" applyNumberFormat="1" applyFont="1" applyBorder="1"/>
    <xf numFmtId="0" fontId="11" fillId="0" borderId="14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/>
    <xf numFmtId="4" fontId="11" fillId="0" borderId="0" xfId="0" applyNumberFormat="1" applyFont="1"/>
    <xf numFmtId="4" fontId="6" fillId="0" borderId="3" xfId="0" applyNumberFormat="1" applyFont="1" applyBorder="1"/>
    <xf numFmtId="4" fontId="1" fillId="0" borderId="12" xfId="0" applyNumberFormat="1" applyFont="1" applyBorder="1"/>
    <xf numFmtId="4" fontId="7" fillId="0" borderId="9" xfId="0" applyNumberFormat="1" applyFont="1" applyBorder="1"/>
    <xf numFmtId="0" fontId="10" fillId="0" borderId="34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/>
    <xf numFmtId="4" fontId="6" fillId="0" borderId="9" xfId="0" applyNumberFormat="1" applyFont="1" applyBorder="1"/>
    <xf numFmtId="4" fontId="6" fillId="0" borderId="38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3" fontId="6" fillId="0" borderId="12" xfId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/>
    <xf numFmtId="0" fontId="7" fillId="0" borderId="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wrapText="1"/>
    </xf>
    <xf numFmtId="0" fontId="13" fillId="0" borderId="3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4" fontId="6" fillId="0" borderId="12" xfId="0" applyNumberFormat="1" applyFont="1" applyBorder="1"/>
    <xf numFmtId="0" fontId="5" fillId="0" borderId="0" xfId="0" applyFont="1"/>
    <xf numFmtId="4" fontId="5" fillId="0" borderId="0" xfId="0" applyNumberFormat="1" applyFont="1"/>
    <xf numFmtId="0" fontId="14" fillId="0" borderId="0" xfId="0" applyFont="1"/>
    <xf numFmtId="164" fontId="1" fillId="0" borderId="44" xfId="0" applyNumberFormat="1" applyFont="1" applyBorder="1"/>
    <xf numFmtId="4" fontId="6" fillId="0" borderId="22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3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6" fillId="0" borderId="17" xfId="0" applyFont="1" applyBorder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2" fontId="6" fillId="0" borderId="29" xfId="0" applyNumberFormat="1" applyFont="1" applyBorder="1" applyAlignment="1">
      <alignment horizontal="left" vertical="center" wrapText="1"/>
    </xf>
    <xf numFmtId="2" fontId="6" fillId="0" borderId="30" xfId="0" applyNumberFormat="1" applyFont="1" applyBorder="1" applyAlignment="1">
      <alignment horizontal="left" vertical="center" wrapText="1"/>
    </xf>
    <xf numFmtId="2" fontId="6" fillId="0" borderId="31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37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view="pageBreakPreview" topLeftCell="A4" zoomScaleNormal="100" zoomScaleSheetLayoutView="100" workbookViewId="0">
      <selection activeCell="E6" sqref="E6"/>
    </sheetView>
  </sheetViews>
  <sheetFormatPr defaultRowHeight="14.4" x14ac:dyDescent="0.3"/>
  <cols>
    <col min="1" max="1" width="5.109375" style="32" customWidth="1"/>
    <col min="2" max="2" width="41.33203125" style="33" customWidth="1"/>
    <col min="3" max="3" width="14.6640625" style="34" customWidth="1"/>
    <col min="4" max="4" width="15.33203125" customWidth="1"/>
    <col min="5" max="5" width="17.5546875" customWidth="1"/>
  </cols>
  <sheetData>
    <row r="1" spans="1:5" ht="39" customHeight="1" x14ac:dyDescent="0.3">
      <c r="A1" s="91" t="s">
        <v>44</v>
      </c>
      <c r="B1" s="91"/>
      <c r="C1" s="91"/>
      <c r="D1" s="91"/>
      <c r="E1" s="91"/>
    </row>
    <row r="2" spans="1:5" ht="8.4" customHeight="1" thickBot="1" x14ac:dyDescent="0.35">
      <c r="A2" s="92"/>
      <c r="B2" s="92"/>
      <c r="C2" s="92"/>
      <c r="D2" s="92"/>
      <c r="E2" s="92"/>
    </row>
    <row r="3" spans="1:5" ht="30.6" customHeight="1" thickBot="1" x14ac:dyDescent="0.35">
      <c r="A3" s="44"/>
      <c r="B3" s="45" t="s">
        <v>40</v>
      </c>
      <c r="C3" s="47">
        <v>3128242.55</v>
      </c>
      <c r="D3" s="38"/>
      <c r="E3" s="46" t="s">
        <v>39</v>
      </c>
    </row>
    <row r="4" spans="1:5" x14ac:dyDescent="0.3">
      <c r="A4" s="93" t="s">
        <v>0</v>
      </c>
      <c r="B4" s="94"/>
      <c r="C4" s="55" t="s">
        <v>1</v>
      </c>
      <c r="D4" s="56" t="s">
        <v>2</v>
      </c>
      <c r="E4" s="57" t="s">
        <v>42</v>
      </c>
    </row>
    <row r="5" spans="1:5" x14ac:dyDescent="0.3">
      <c r="A5" s="95" t="s">
        <v>22</v>
      </c>
      <c r="B5" s="96"/>
      <c r="C5" s="39">
        <v>3443077.66</v>
      </c>
      <c r="D5" s="49">
        <v>3216519.45</v>
      </c>
      <c r="E5" s="41"/>
    </row>
    <row r="6" spans="1:5" x14ac:dyDescent="0.3">
      <c r="A6" s="95" t="s">
        <v>30</v>
      </c>
      <c r="B6" s="96"/>
      <c r="C6" s="39">
        <f>SUM(C7:C9)</f>
        <v>4818006.09</v>
      </c>
      <c r="D6" s="49">
        <v>4395065.49</v>
      </c>
      <c r="E6" s="41"/>
    </row>
    <row r="7" spans="1:5" x14ac:dyDescent="0.3">
      <c r="A7" s="97" t="s">
        <v>25</v>
      </c>
      <c r="B7" s="98"/>
      <c r="C7" s="48">
        <v>595521.79</v>
      </c>
      <c r="D7" s="40"/>
      <c r="E7" s="41"/>
    </row>
    <row r="8" spans="1:5" x14ac:dyDescent="0.3">
      <c r="A8" s="97" t="s">
        <v>23</v>
      </c>
      <c r="B8" s="98"/>
      <c r="C8" s="48">
        <v>918751.9</v>
      </c>
      <c r="D8" s="40"/>
      <c r="E8" s="41"/>
    </row>
    <row r="9" spans="1:5" x14ac:dyDescent="0.3">
      <c r="A9" s="97" t="s">
        <v>24</v>
      </c>
      <c r="B9" s="98"/>
      <c r="C9" s="48">
        <v>3303732.4</v>
      </c>
      <c r="D9" s="40"/>
      <c r="E9" s="41"/>
    </row>
    <row r="10" spans="1:5" x14ac:dyDescent="0.3">
      <c r="A10" s="95" t="s">
        <v>38</v>
      </c>
      <c r="B10" s="96"/>
      <c r="C10" s="43">
        <v>0</v>
      </c>
      <c r="D10" s="43">
        <v>0</v>
      </c>
      <c r="E10" s="41"/>
    </row>
    <row r="11" spans="1:5" ht="15" thickBot="1" x14ac:dyDescent="0.35">
      <c r="A11" s="104" t="s">
        <v>3</v>
      </c>
      <c r="B11" s="105"/>
      <c r="C11" s="43">
        <f>C5+C6+C10</f>
        <v>8261083.75</v>
      </c>
      <c r="D11" s="43">
        <f>SUM(D5:D10)</f>
        <v>7611584.9400000004</v>
      </c>
      <c r="E11" s="41">
        <f>D11*100/C11</f>
        <v>92.137849831143527</v>
      </c>
    </row>
    <row r="12" spans="1:5" ht="15" customHeight="1" thickBot="1" x14ac:dyDescent="0.35">
      <c r="A12" s="106" t="s">
        <v>43</v>
      </c>
      <c r="B12" s="107"/>
      <c r="C12" s="107"/>
      <c r="D12" s="108"/>
      <c r="E12" s="42">
        <f>C3+C11-D11</f>
        <v>3777741.3600000003</v>
      </c>
    </row>
    <row r="13" spans="1:5" ht="16.2" x14ac:dyDescent="0.3">
      <c r="A13" s="1"/>
      <c r="B13" s="1"/>
      <c r="C13" s="1"/>
      <c r="D13" s="1"/>
      <c r="E13" s="1"/>
    </row>
    <row r="15" spans="1:5" ht="39.6" x14ac:dyDescent="0.3">
      <c r="A15" s="2" t="s">
        <v>4</v>
      </c>
      <c r="B15" s="109" t="s">
        <v>5</v>
      </c>
      <c r="C15" s="109"/>
      <c r="D15" s="109"/>
      <c r="E15" s="3" t="s">
        <v>41</v>
      </c>
    </row>
    <row r="16" spans="1:5" x14ac:dyDescent="0.3">
      <c r="A16" s="4"/>
      <c r="B16" s="110" t="s">
        <v>6</v>
      </c>
      <c r="C16" s="110"/>
      <c r="D16" s="110"/>
      <c r="E16" s="5"/>
    </row>
    <row r="17" spans="1:5" ht="15" thickBot="1" x14ac:dyDescent="0.35">
      <c r="A17" s="4"/>
      <c r="B17" s="111"/>
      <c r="C17" s="111"/>
      <c r="D17" s="111"/>
      <c r="E17" s="5"/>
    </row>
    <row r="18" spans="1:5" ht="31.5" customHeight="1" thickBot="1" x14ac:dyDescent="0.35">
      <c r="A18" s="6">
        <v>1</v>
      </c>
      <c r="B18" s="101" t="s">
        <v>7</v>
      </c>
      <c r="C18" s="102"/>
      <c r="D18" s="103"/>
      <c r="E18" s="7">
        <v>261678</v>
      </c>
    </row>
    <row r="19" spans="1:5" ht="42.75" customHeight="1" thickBot="1" x14ac:dyDescent="0.35">
      <c r="A19" s="6">
        <v>2</v>
      </c>
      <c r="B19" s="112" t="s">
        <v>34</v>
      </c>
      <c r="C19" s="113"/>
      <c r="D19" s="114"/>
      <c r="E19" s="7">
        <v>279891</v>
      </c>
    </row>
    <row r="20" spans="1:5" x14ac:dyDescent="0.3">
      <c r="A20" s="8"/>
      <c r="B20" s="9"/>
      <c r="C20" s="9"/>
      <c r="D20" s="9"/>
      <c r="E20" s="10"/>
    </row>
    <row r="21" spans="1:5" x14ac:dyDescent="0.3">
      <c r="A21" s="11"/>
      <c r="B21" s="12" t="s">
        <v>8</v>
      </c>
      <c r="C21" s="13"/>
      <c r="D21" s="14"/>
      <c r="E21" s="13"/>
    </row>
    <row r="22" spans="1:5" ht="15" thickBot="1" x14ac:dyDescent="0.35">
      <c r="A22" s="4"/>
      <c r="B22" s="15"/>
      <c r="C22" s="16"/>
      <c r="D22" s="5"/>
      <c r="E22" s="16"/>
    </row>
    <row r="23" spans="1:5" ht="39.75" customHeight="1" thickBot="1" x14ac:dyDescent="0.35">
      <c r="A23" s="51">
        <v>3</v>
      </c>
      <c r="B23" s="115" t="s">
        <v>37</v>
      </c>
      <c r="C23" s="102"/>
      <c r="D23" s="103"/>
      <c r="E23" s="17">
        <f>E24+E25</f>
        <v>27025</v>
      </c>
    </row>
    <row r="24" spans="1:5" ht="18.600000000000001" customHeight="1" x14ac:dyDescent="0.3">
      <c r="A24" s="50"/>
      <c r="B24" s="99" t="s">
        <v>35</v>
      </c>
      <c r="C24" s="99"/>
      <c r="D24" s="99"/>
      <c r="E24" s="53">
        <v>0</v>
      </c>
    </row>
    <row r="25" spans="1:5" ht="18.600000000000001" customHeight="1" thickBot="1" x14ac:dyDescent="0.35">
      <c r="A25" s="52"/>
      <c r="B25" s="100" t="s">
        <v>36</v>
      </c>
      <c r="C25" s="100"/>
      <c r="D25" s="100"/>
      <c r="E25" s="54">
        <v>27025</v>
      </c>
    </row>
    <row r="26" spans="1:5" ht="15" thickBot="1" x14ac:dyDescent="0.35">
      <c r="A26" s="18">
        <v>4</v>
      </c>
      <c r="B26" s="67" t="s">
        <v>9</v>
      </c>
      <c r="C26" s="68"/>
      <c r="D26" s="72"/>
      <c r="E26" s="30">
        <v>0</v>
      </c>
    </row>
    <row r="27" spans="1:5" ht="15" thickBot="1" x14ac:dyDescent="0.35">
      <c r="A27" s="18"/>
      <c r="B27" s="84" t="s">
        <v>10</v>
      </c>
      <c r="C27" s="84"/>
      <c r="D27" s="84"/>
      <c r="E27" s="7">
        <f>SUM(E23)</f>
        <v>27025</v>
      </c>
    </row>
    <row r="28" spans="1:5" x14ac:dyDescent="0.3">
      <c r="A28" s="4"/>
      <c r="B28" s="15"/>
      <c r="C28" s="16"/>
      <c r="D28" s="5"/>
      <c r="E28" s="5"/>
    </row>
    <row r="29" spans="1:5" x14ac:dyDescent="0.3">
      <c r="A29" s="4"/>
      <c r="B29" s="19" t="s">
        <v>11</v>
      </c>
      <c r="C29" s="19"/>
      <c r="D29" s="19"/>
      <c r="E29" s="5"/>
    </row>
    <row r="30" spans="1:5" ht="15" thickBot="1" x14ac:dyDescent="0.35">
      <c r="A30" s="4"/>
      <c r="B30" s="15"/>
      <c r="C30" s="16"/>
      <c r="D30" s="5"/>
      <c r="E30" s="5"/>
    </row>
    <row r="31" spans="1:5" ht="42" customHeight="1" thickBot="1" x14ac:dyDescent="0.35">
      <c r="A31" s="6">
        <v>5</v>
      </c>
      <c r="B31" s="101" t="s">
        <v>29</v>
      </c>
      <c r="C31" s="102"/>
      <c r="D31" s="103"/>
      <c r="E31" s="7">
        <v>219722</v>
      </c>
    </row>
    <row r="32" spans="1:5" ht="15" thickBot="1" x14ac:dyDescent="0.35">
      <c r="A32" s="20"/>
      <c r="B32" s="21"/>
      <c r="C32" s="21"/>
      <c r="D32" s="21"/>
      <c r="E32" s="22"/>
    </row>
    <row r="33" spans="1:5" x14ac:dyDescent="0.3">
      <c r="A33" s="85">
        <v>6</v>
      </c>
      <c r="B33" s="88" t="s">
        <v>12</v>
      </c>
      <c r="C33" s="89"/>
      <c r="D33" s="90"/>
      <c r="E33" s="64">
        <f>E35</f>
        <v>43339.14</v>
      </c>
    </row>
    <row r="34" spans="1:5" x14ac:dyDescent="0.3">
      <c r="A34" s="86"/>
      <c r="B34" s="23" t="s">
        <v>13</v>
      </c>
      <c r="C34" s="21"/>
      <c r="D34" s="24"/>
      <c r="E34" s="65"/>
    </row>
    <row r="35" spans="1:5" ht="37.200000000000003" customHeight="1" thickBot="1" x14ac:dyDescent="0.35">
      <c r="A35" s="87"/>
      <c r="B35" s="66" t="s">
        <v>31</v>
      </c>
      <c r="C35" s="66"/>
      <c r="D35" s="66"/>
      <c r="E35" s="25">
        <v>43339.14</v>
      </c>
    </row>
    <row r="36" spans="1:5" x14ac:dyDescent="0.3">
      <c r="A36" s="73">
        <v>7</v>
      </c>
      <c r="B36" s="81" t="s">
        <v>14</v>
      </c>
      <c r="C36" s="82"/>
      <c r="D36" s="83"/>
      <c r="E36" s="64">
        <f>E38+E39</f>
        <v>152328.95999999999</v>
      </c>
    </row>
    <row r="37" spans="1:5" x14ac:dyDescent="0.3">
      <c r="A37" s="74"/>
      <c r="B37" s="26" t="s">
        <v>13</v>
      </c>
      <c r="C37" s="27"/>
      <c r="D37" s="28"/>
      <c r="E37" s="65"/>
    </row>
    <row r="38" spans="1:5" x14ac:dyDescent="0.3">
      <c r="A38" s="74"/>
      <c r="B38" s="79" t="s">
        <v>15</v>
      </c>
      <c r="C38" s="79"/>
      <c r="D38" s="79"/>
      <c r="E38" s="25">
        <v>152328.95999999999</v>
      </c>
    </row>
    <row r="39" spans="1:5" ht="15" thickBot="1" x14ac:dyDescent="0.35">
      <c r="A39" s="75"/>
      <c r="B39" s="80" t="s">
        <v>16</v>
      </c>
      <c r="C39" s="80"/>
      <c r="D39" s="80"/>
      <c r="E39" s="29"/>
    </row>
    <row r="40" spans="1:5" ht="15" thickBot="1" x14ac:dyDescent="0.35">
      <c r="A40" s="4"/>
      <c r="B40" s="15"/>
      <c r="C40" s="16"/>
      <c r="D40" s="5"/>
      <c r="E40" s="5"/>
    </row>
    <row r="41" spans="1:5" x14ac:dyDescent="0.3">
      <c r="A41" s="73">
        <v>8</v>
      </c>
      <c r="B41" s="88" t="s">
        <v>17</v>
      </c>
      <c r="C41" s="89"/>
      <c r="D41" s="90"/>
      <c r="E41" s="64">
        <f>E43</f>
        <v>5800</v>
      </c>
    </row>
    <row r="42" spans="1:5" x14ac:dyDescent="0.3">
      <c r="A42" s="74"/>
      <c r="B42" s="23" t="s">
        <v>13</v>
      </c>
      <c r="C42" s="21"/>
      <c r="D42" s="24"/>
      <c r="E42" s="65"/>
    </row>
    <row r="43" spans="1:5" x14ac:dyDescent="0.3">
      <c r="A43" s="74"/>
      <c r="B43" s="66" t="s">
        <v>32</v>
      </c>
      <c r="C43" s="66"/>
      <c r="D43" s="66"/>
      <c r="E43" s="25">
        <v>5800</v>
      </c>
    </row>
    <row r="44" spans="1:5" ht="15" thickBot="1" x14ac:dyDescent="0.35">
      <c r="A44" s="4"/>
      <c r="B44" s="15"/>
      <c r="C44" s="16"/>
      <c r="D44" s="5"/>
      <c r="E44" s="5"/>
    </row>
    <row r="45" spans="1:5" ht="15" thickBot="1" x14ac:dyDescent="0.35">
      <c r="A45" s="18">
        <v>9</v>
      </c>
      <c r="B45" s="67" t="s">
        <v>18</v>
      </c>
      <c r="C45" s="68"/>
      <c r="D45" s="72"/>
      <c r="E45" s="30">
        <v>67136.160000000003</v>
      </c>
    </row>
    <row r="46" spans="1:5" ht="15" thickBot="1" x14ac:dyDescent="0.35">
      <c r="A46" s="18">
        <v>10</v>
      </c>
      <c r="B46" s="67" t="s">
        <v>19</v>
      </c>
      <c r="C46" s="68"/>
      <c r="D46" s="72"/>
      <c r="E46" s="30">
        <v>23597.88</v>
      </c>
    </row>
    <row r="47" spans="1:5" ht="15" thickBot="1" x14ac:dyDescent="0.35">
      <c r="A47" s="18">
        <v>11</v>
      </c>
      <c r="B47" s="67" t="s">
        <v>33</v>
      </c>
      <c r="C47" s="68"/>
      <c r="D47" s="72"/>
      <c r="E47" s="30">
        <v>160929.34</v>
      </c>
    </row>
    <row r="48" spans="1:5" ht="15" thickBot="1" x14ac:dyDescent="0.35">
      <c r="A48" s="31">
        <v>12</v>
      </c>
      <c r="B48" s="67" t="s">
        <v>20</v>
      </c>
      <c r="C48" s="68"/>
      <c r="D48" s="72"/>
      <c r="E48" s="30">
        <f>268587+16000</f>
        <v>284587</v>
      </c>
    </row>
    <row r="49" spans="1:5" ht="15" thickBot="1" x14ac:dyDescent="0.35"/>
    <row r="50" spans="1:5" x14ac:dyDescent="0.3">
      <c r="A50" s="73">
        <v>13</v>
      </c>
      <c r="B50" s="76" t="s">
        <v>26</v>
      </c>
      <c r="C50" s="77"/>
      <c r="D50" s="78"/>
      <c r="E50" s="35">
        <f>SUM(E51:E53)</f>
        <v>4818006.09</v>
      </c>
    </row>
    <row r="51" spans="1:5" x14ac:dyDescent="0.3">
      <c r="A51" s="74"/>
      <c r="B51" s="79" t="s">
        <v>25</v>
      </c>
      <c r="C51" s="79"/>
      <c r="D51" s="79"/>
      <c r="E51" s="25">
        <f>C7</f>
        <v>595521.79</v>
      </c>
    </row>
    <row r="52" spans="1:5" x14ac:dyDescent="0.3">
      <c r="A52" s="74"/>
      <c r="B52" s="79" t="s">
        <v>27</v>
      </c>
      <c r="C52" s="79"/>
      <c r="D52" s="79"/>
      <c r="E52" s="37">
        <f>C8</f>
        <v>918751.9</v>
      </c>
    </row>
    <row r="53" spans="1:5" ht="15" thickBot="1" x14ac:dyDescent="0.35">
      <c r="A53" s="75"/>
      <c r="B53" s="80" t="s">
        <v>24</v>
      </c>
      <c r="C53" s="80"/>
      <c r="D53" s="80"/>
      <c r="E53" s="29">
        <f>C9</f>
        <v>3303732.4</v>
      </c>
    </row>
    <row r="54" spans="1:5" ht="15" thickBot="1" x14ac:dyDescent="0.35">
      <c r="A54" s="6">
        <v>14</v>
      </c>
      <c r="B54" s="67" t="s">
        <v>28</v>
      </c>
      <c r="C54" s="68"/>
      <c r="D54" s="68"/>
      <c r="E54" s="59">
        <v>201243.16</v>
      </c>
    </row>
    <row r="55" spans="1:5" ht="15" thickBot="1" x14ac:dyDescent="0.35">
      <c r="A55" s="58">
        <v>15</v>
      </c>
      <c r="B55" s="60" t="s">
        <v>45</v>
      </c>
      <c r="C55" s="61"/>
      <c r="D55" s="62"/>
      <c r="E55" s="63">
        <v>332588</v>
      </c>
    </row>
    <row r="56" spans="1:5" ht="15" thickBot="1" x14ac:dyDescent="0.35">
      <c r="A56" s="69" t="s">
        <v>21</v>
      </c>
      <c r="B56" s="70"/>
      <c r="C56" s="70"/>
      <c r="D56" s="71"/>
      <c r="E56" s="36">
        <f>SUM(E18+E19+E27+E31+E33+E36+E41+E45+E46+E48+E50+E54+E47+E55)</f>
        <v>6877871.7299999995</v>
      </c>
    </row>
  </sheetData>
  <mergeCells count="45">
    <mergeCell ref="A8:B8"/>
    <mergeCell ref="B52:D52"/>
    <mergeCell ref="A6:B6"/>
    <mergeCell ref="B47:D47"/>
    <mergeCell ref="B24:D24"/>
    <mergeCell ref="B25:D25"/>
    <mergeCell ref="A10:B10"/>
    <mergeCell ref="B31:D31"/>
    <mergeCell ref="A9:B9"/>
    <mergeCell ref="A11:B11"/>
    <mergeCell ref="A12:D12"/>
    <mergeCell ref="B15:D15"/>
    <mergeCell ref="B16:D17"/>
    <mergeCell ref="B18:D18"/>
    <mergeCell ref="B19:D19"/>
    <mergeCell ref="B23:D23"/>
    <mergeCell ref="A1:E1"/>
    <mergeCell ref="A2:E2"/>
    <mergeCell ref="A4:B4"/>
    <mergeCell ref="A5:B5"/>
    <mergeCell ref="A7:B7"/>
    <mergeCell ref="B26:D26"/>
    <mergeCell ref="B27:D27"/>
    <mergeCell ref="B45:D45"/>
    <mergeCell ref="A33:A35"/>
    <mergeCell ref="B33:D33"/>
    <mergeCell ref="A41:A43"/>
    <mergeCell ref="B41:D41"/>
    <mergeCell ref="E33:E34"/>
    <mergeCell ref="B35:D35"/>
    <mergeCell ref="A36:A39"/>
    <mergeCell ref="B36:D36"/>
    <mergeCell ref="E36:E37"/>
    <mergeCell ref="B38:D38"/>
    <mergeCell ref="B39:D39"/>
    <mergeCell ref="E41:E42"/>
    <mergeCell ref="B43:D43"/>
    <mergeCell ref="B54:D54"/>
    <mergeCell ref="A56:D56"/>
    <mergeCell ref="B46:D46"/>
    <mergeCell ref="B48:D48"/>
    <mergeCell ref="A50:A53"/>
    <mergeCell ref="B50:D50"/>
    <mergeCell ref="B51:D51"/>
    <mergeCell ref="B53:D53"/>
  </mergeCells>
  <pageMargins left="0.7" right="0.7" top="0.75" bottom="0.75" header="0.3" footer="0.3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2021-03-30T11:52:33Z</dcterms:modified>
</cp:coreProperties>
</file>